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Forms\Accounting\Expense Reports\"/>
    </mc:Choice>
  </mc:AlternateContent>
  <xr:revisionPtr revIDLastSave="0" documentId="8_{617E5DD6-150E-41A1-8957-30177BEB2E5E}" xr6:coauthVersionLast="36" xr6:coauthVersionMax="36" xr10:uidLastSave="{00000000-0000-0000-0000-000000000000}"/>
  <bookViews>
    <workbookView xWindow="0" yWindow="0" windowWidth="25200" windowHeight="10605" xr2:uid="{A8D0E95E-AF18-4966-9EA6-B55AE156C24C}"/>
  </bookViews>
  <sheets>
    <sheet name="Revised Expense Report" sheetId="1" r:id="rId1"/>
  </sheets>
  <definedNames>
    <definedName name="MileageRate">'Revised Expense Report'!#REF!</definedName>
    <definedName name="_xlnm.Print_Area" localSheetId="0">'Revised Expense Report'!$A$1:$M$38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/>
  <c r="F19" i="1"/>
  <c r="F20" i="1"/>
  <c r="F21" i="1"/>
  <c r="F22" i="1"/>
  <c r="F23" i="1"/>
  <c r="F16" i="1"/>
  <c r="H17" i="1"/>
  <c r="H18" i="1"/>
  <c r="H19" i="1"/>
  <c r="H20" i="1"/>
  <c r="H21" i="1"/>
  <c r="H22" i="1"/>
  <c r="H23" i="1"/>
  <c r="H16" i="1"/>
  <c r="M23" i="1" l="1"/>
  <c r="D24" i="1"/>
  <c r="E24" i="1"/>
  <c r="G24" i="1"/>
  <c r="I24" i="1"/>
  <c r="J24" i="1"/>
  <c r="K24" i="1"/>
  <c r="L24" i="1"/>
  <c r="I36" i="1"/>
  <c r="H24" i="1" l="1"/>
  <c r="M22" i="1"/>
  <c r="F24" i="1"/>
  <c r="M16" i="1"/>
  <c r="M19" i="1"/>
  <c r="M17" i="1"/>
  <c r="M20" i="1"/>
  <c r="M21" i="1"/>
  <c r="M18" i="1"/>
  <c r="M24" i="1" l="1"/>
  <c r="I35" i="1" s="1"/>
  <c r="I37" i="1" s="1"/>
</calcChain>
</file>

<file path=xl/sharedStrings.xml><?xml version="1.0" encoding="utf-8"?>
<sst xmlns="http://schemas.openxmlformats.org/spreadsheetml/2006/main" count="56" uniqueCount="52">
  <si>
    <t>If a negative value, employee must pay that amount back to Partnership.</t>
  </si>
  <si>
    <t>Net Total Owed</t>
  </si>
  <si>
    <t>Check date:</t>
  </si>
  <si>
    <t>Less Advanced</t>
  </si>
  <si>
    <t>Check #:</t>
  </si>
  <si>
    <t xml:space="preserve"> Total Due Employee</t>
  </si>
  <si>
    <t xml:space="preserve">Account Code: </t>
  </si>
  <si>
    <t>Finance Office Use Only</t>
  </si>
  <si>
    <t>VP of Finance / President</t>
  </si>
  <si>
    <t>Supervisor</t>
  </si>
  <si>
    <t>Employee</t>
  </si>
  <si>
    <t>Approvals/Signatures</t>
  </si>
  <si>
    <t>Total</t>
  </si>
  <si>
    <t>Conferences</t>
  </si>
  <si>
    <t>Lodging</t>
  </si>
  <si>
    <t>Airfare/Rail</t>
  </si>
  <si>
    <t>Misc</t>
  </si>
  <si>
    <t xml:space="preserve">Mileage </t>
  </si>
  <si>
    <t>Miles</t>
  </si>
  <si>
    <t>Meals Cost</t>
  </si>
  <si>
    <t>Meals per diem</t>
  </si>
  <si>
    <t>Date</t>
  </si>
  <si>
    <t>Do not include conferences that were purchased by PTR.</t>
  </si>
  <si>
    <t>(Do not include lodging purchased by PTR)</t>
  </si>
  <si>
    <t>(Do not inlcude fare purchased by PTR)</t>
  </si>
  <si>
    <t>For all other business travel expenses not listed.</t>
  </si>
  <si>
    <t>Make sure you subtracted any miles driven that weren't work-related.</t>
  </si>
  <si>
    <t>(If taking per diem allowance, select meal from drop-down list)</t>
  </si>
  <si>
    <t>(Includes taxi, shuttle, bus, etc. Do not include rentals purchased by PTR)</t>
  </si>
  <si>
    <t>Notes</t>
  </si>
  <si>
    <t>&lt;&lt; Enter amount if applicable</t>
  </si>
  <si>
    <t>Did you receive an advance? If yes, enter amount. If no, leave blank.</t>
  </si>
  <si>
    <t>Employee Expense Report</t>
  </si>
  <si>
    <t>Partnership for Children of Cumberland County, Inc.</t>
  </si>
  <si>
    <t>Acct'g Mgr / VP of Finance</t>
  </si>
  <si>
    <t>Only enter miles if you used your personally-owned vehicle. Use whole #s.</t>
  </si>
  <si>
    <t>Vehicle Status</t>
  </si>
  <si>
    <t>Ground 
Transport</t>
  </si>
  <si>
    <t>Departure and Return are required for any meal reimbursement. Travel without meal reimbursement does not require depature and return.</t>
  </si>
  <si>
    <t>Description/Purpose of Expense</t>
  </si>
  <si>
    <t>Input Variables (Answer questions below before entering expenses)</t>
  </si>
  <si>
    <t>If not using per diem allowance, manually enter meal cost here and attach receipts. Cost can't exceed per diem allowance.</t>
  </si>
  <si>
    <t>Totals</t>
  </si>
  <si>
    <r>
      <t xml:space="preserve">Remember to attach Coherent documentation for </t>
    </r>
    <r>
      <rPr>
        <b/>
        <sz val="10"/>
        <rFont val="Arial"/>
        <family val="2"/>
      </rPr>
      <t>each instance</t>
    </r>
    <r>
      <rPr>
        <sz val="10"/>
        <rFont val="Arial"/>
        <family val="2"/>
      </rPr>
      <t xml:space="preserve"> the company cars were unavailable.</t>
    </r>
  </si>
  <si>
    <r>
      <t xml:space="preserve">Please enter your attestation below for </t>
    </r>
    <r>
      <rPr>
        <b/>
        <sz val="10"/>
        <rFont val="Arial"/>
        <family val="2"/>
      </rPr>
      <t>each instance</t>
    </r>
    <r>
      <rPr>
        <sz val="10"/>
        <rFont val="Arial"/>
        <family val="2"/>
      </rPr>
      <t xml:space="preserve"> that the company cars were inaccessible or infeasible. Use dates for reference.</t>
    </r>
  </si>
  <si>
    <r>
      <t xml:space="preserve">In the </t>
    </r>
    <r>
      <rPr>
        <b/>
        <sz val="10"/>
        <color theme="5" tint="-0.249977111117893"/>
        <rFont val="Arial"/>
        <family val="2"/>
      </rPr>
      <t>Vehicle Status</t>
    </r>
    <r>
      <rPr>
        <sz val="10"/>
        <color theme="5" tint="-0.249977111117893"/>
        <rFont val="Arial"/>
        <family val="2"/>
      </rPr>
      <t xml:space="preserve"> column, please mark U if the company car was unavailable, A if it was inaccessible, F if it was infeasible. Use only for mileage expenses.</t>
    </r>
  </si>
  <si>
    <t xml:space="preserve">Date Submitted: </t>
  </si>
  <si>
    <r>
      <t xml:space="preserve">Departure </t>
    </r>
    <r>
      <rPr>
        <i/>
        <sz val="12"/>
        <color theme="1"/>
        <rFont val="Calibri"/>
        <family val="2"/>
        <scheme val="minor"/>
      </rPr>
      <t>(date &amp; time)</t>
    </r>
    <r>
      <rPr>
        <b/>
        <sz val="12"/>
        <color theme="1"/>
        <rFont val="Calibri"/>
        <family val="2"/>
        <scheme val="minor"/>
      </rPr>
      <t xml:space="preserve">: </t>
    </r>
  </si>
  <si>
    <r>
      <t xml:space="preserve">Return </t>
    </r>
    <r>
      <rPr>
        <i/>
        <sz val="12"/>
        <color theme="1"/>
        <rFont val="Calibri"/>
        <family val="2"/>
        <scheme val="minor"/>
      </rPr>
      <t>(date &amp; time)</t>
    </r>
    <r>
      <rPr>
        <sz val="12"/>
        <color theme="1"/>
        <rFont val="Calibri"/>
        <family val="2"/>
        <scheme val="minor"/>
      </rPr>
      <t>:</t>
    </r>
    <r>
      <rPr>
        <b/>
        <sz val="12"/>
        <color theme="1"/>
        <rFont val="Calibri"/>
        <family val="2"/>
        <scheme val="minor"/>
      </rPr>
      <t xml:space="preserve"> </t>
    </r>
  </si>
  <si>
    <t xml:space="preserve">Fund/Budget: </t>
  </si>
  <si>
    <t xml:space="preserve">Employee Name: </t>
  </si>
  <si>
    <t xml:space="preserve">Department: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</si>
</sst>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 x14ac:knownFonts="1">
    <font>
      <sz val="10"/>
      <name val="Arial"/>
    </font>
    <font>
      <sz val="11"/>
      <color rgb="FF3F3F76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sz val="12"/>
      <color theme="2" tint="-0.89996032593768116"/>
      <name val="Calibri"/>
      <family val="2"/>
      <scheme val="minor"/>
    </font>
    <font>
      <sz val="10"/>
      <color theme="1"/>
      <name val="Arial"/>
      <family val="2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5" tint="-0.249977111117893"/>
      <name val="Arial"/>
      <family val="2"/>
    </font>
    <font>
      <sz val="10"/>
      <color theme="5" tint="-0.249977111117893"/>
      <name val="Arial"/>
      <family val="2"/>
    </font>
    <font>
      <sz val="9"/>
      <color theme="5" tint="-0.249977111117893"/>
      <name val="Arial"/>
      <family val="2"/>
    </font>
    <font>
      <b/>
      <sz val="10"/>
      <color theme="5" tint="-0.24997711111789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double">
        <color indexed="64"/>
      </bottom>
      <diagonal/>
    </border>
    <border>
      <left style="thin">
        <color indexed="64"/>
      </left>
      <right style="thin">
        <color rgb="FF7F7F7F"/>
      </right>
      <top/>
      <bottom/>
      <diagonal/>
    </border>
    <border>
      <left style="thin">
        <color indexed="64"/>
      </left>
      <right style="thin">
        <color rgb="FF7F7F7F"/>
      </right>
      <top style="thick">
        <color theme="4" tint="0.499984740745262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7F7F7F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1" fillId="2" borderId="2" applyNumberFormat="0" applyAlignment="0" applyProtection="0"/>
    <xf numFmtId="14" fontId="6" fillId="0" borderId="0" applyFont="0" applyFill="0" applyBorder="0" applyAlignment="0">
      <alignment horizontal="left" vertical="center" indent="1"/>
      <protection locked="0"/>
    </xf>
  </cellStyleXfs>
  <cellXfs count="74">
    <xf numFmtId="0" fontId="0" fillId="0" borderId="0" xfId="0"/>
    <xf numFmtId="0" fontId="0" fillId="0" borderId="3" xfId="0" applyBorder="1"/>
    <xf numFmtId="44" fontId="3" fillId="0" borderId="0" xfId="0" applyNumberFormat="1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44" fontId="3" fillId="0" borderId="0" xfId="0" applyNumberFormat="1" applyFont="1" applyAlignment="1">
      <alignment vertical="center"/>
    </xf>
    <xf numFmtId="44" fontId="3" fillId="0" borderId="0" xfId="1" applyFont="1" applyAlignment="1">
      <alignment vertical="center"/>
    </xf>
    <xf numFmtId="44" fontId="2" fillId="0" borderId="0" xfId="0" applyNumberFormat="1" applyFont="1" applyFill="1" applyBorder="1" applyAlignment="1" applyProtection="1">
      <alignment horizontal="right" vertical="center" indent="1"/>
    </xf>
    <xf numFmtId="44" fontId="2" fillId="0" borderId="0" xfId="0" applyNumberFormat="1" applyFont="1" applyFill="1" applyBorder="1" applyAlignment="1" applyProtection="1">
      <alignment horizontal="right" vertical="center" wrapText="1" indent="1"/>
    </xf>
    <xf numFmtId="0" fontId="2" fillId="0" borderId="0" xfId="0" applyFont="1" applyFill="1" applyBorder="1" applyAlignment="1" applyProtection="1">
      <alignment horizontal="right" vertical="center" indent="1"/>
      <protection locked="0"/>
    </xf>
    <xf numFmtId="0" fontId="5" fillId="0" borderId="0" xfId="0" applyFont="1" applyFill="1" applyBorder="1" applyAlignment="1" applyProtection="1">
      <alignment horizontal="right" vertical="center" indent="1"/>
      <protection locked="0"/>
    </xf>
    <xf numFmtId="0" fontId="0" fillId="0" borderId="0" xfId="0" applyFill="1"/>
    <xf numFmtId="44" fontId="1" fillId="0" borderId="6" xfId="1" applyFont="1" applyFill="1" applyBorder="1" applyAlignment="1" applyProtection="1">
      <alignment horizontal="right" vertical="center" wrapText="1" indent="1"/>
    </xf>
    <xf numFmtId="0" fontId="1" fillId="0" borderId="6" xfId="2" applyFill="1" applyBorder="1" applyAlignment="1" applyProtection="1">
      <alignment horizontal="right" vertical="center" wrapText="1" indent="1"/>
      <protection locked="0"/>
    </xf>
    <xf numFmtId="0" fontId="0" fillId="0" borderId="7" xfId="0" applyFont="1" applyFill="1" applyBorder="1" applyAlignment="1" applyProtection="1">
      <alignment horizontal="left" vertical="center" wrapText="1" indent="1"/>
      <protection locked="0"/>
    </xf>
    <xf numFmtId="14" fontId="6" fillId="0" borderId="0" xfId="3" applyFill="1" applyBorder="1">
      <alignment horizontal="left" vertical="center" indent="1"/>
      <protection locked="0"/>
    </xf>
    <xf numFmtId="44" fontId="1" fillId="0" borderId="2" xfId="1" applyFont="1" applyFill="1" applyBorder="1" applyAlignment="1" applyProtection="1">
      <alignment horizontal="right" vertical="center" wrapText="1" indent="1"/>
    </xf>
    <xf numFmtId="0" fontId="1" fillId="0" borderId="2" xfId="2" applyFill="1" applyAlignment="1" applyProtection="1">
      <alignment horizontal="right" vertical="center" wrapText="1" indent="1"/>
      <protection locked="0"/>
    </xf>
    <xf numFmtId="0" fontId="0" fillId="0" borderId="8" xfId="0" applyFont="1" applyFill="1" applyBorder="1" applyAlignment="1" applyProtection="1">
      <alignment horizontal="left" vertical="center" wrapText="1" indent="1"/>
      <protection locked="0"/>
    </xf>
    <xf numFmtId="0" fontId="7" fillId="6" borderId="0" xfId="0" applyFont="1" applyFill="1"/>
    <xf numFmtId="0" fontId="0" fillId="0" borderId="9" xfId="0" applyBorder="1"/>
    <xf numFmtId="44" fontId="1" fillId="0" borderId="2" xfId="1" applyFont="1" applyFill="1" applyBorder="1" applyAlignment="1" applyProtection="1">
      <alignment horizontal="right" vertical="center" wrapText="1" indent="1"/>
      <protection locked="0"/>
    </xf>
    <xf numFmtId="44" fontId="1" fillId="0" borderId="6" xfId="1" applyFont="1" applyFill="1" applyBorder="1" applyAlignment="1" applyProtection="1">
      <alignment horizontal="right" vertical="center" wrapText="1" indent="1"/>
      <protection locked="0"/>
    </xf>
    <xf numFmtId="0" fontId="3" fillId="4" borderId="0" xfId="0" applyFont="1" applyFill="1" applyAlignment="1">
      <alignment horizontal="center" vertical="center"/>
    </xf>
    <xf numFmtId="0" fontId="0" fillId="0" borderId="12" xfId="0" applyFont="1" applyFill="1" applyBorder="1" applyAlignment="1" applyProtection="1">
      <alignment horizontal="left" vertical="center" wrapText="1" indent="1"/>
      <protection locked="0"/>
    </xf>
    <xf numFmtId="0" fontId="11" fillId="0" borderId="14" xfId="0" applyFont="1" applyBorder="1" applyAlignment="1">
      <alignment horizontal="center" vertical="center"/>
    </xf>
    <xf numFmtId="0" fontId="13" fillId="0" borderId="14" xfId="0" applyFont="1" applyBorder="1" applyAlignment="1">
      <alignment wrapText="1"/>
    </xf>
    <xf numFmtId="0" fontId="13" fillId="3" borderId="14" xfId="0" applyFont="1" applyFill="1" applyBorder="1" applyAlignment="1">
      <alignment wrapText="1"/>
    </xf>
    <xf numFmtId="0" fontId="0" fillId="0" borderId="14" xfId="0" applyBorder="1"/>
    <xf numFmtId="44" fontId="4" fillId="0" borderId="17" xfId="1" applyFont="1" applyBorder="1" applyAlignment="1" applyProtection="1">
      <protection locked="0"/>
    </xf>
    <xf numFmtId="0" fontId="3" fillId="0" borderId="4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0" xfId="0" applyFont="1" applyBorder="1" applyAlignment="1"/>
    <xf numFmtId="0" fontId="4" fillId="0" borderId="0" xfId="0" applyFont="1" applyBorder="1" applyAlignment="1"/>
    <xf numFmtId="0" fontId="4" fillId="0" borderId="10" xfId="0" applyFont="1" applyBorder="1" applyAlignment="1">
      <alignment horizontal="left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1" fillId="0" borderId="2" xfId="1" applyNumberFormat="1" applyFont="1" applyFill="1" applyBorder="1" applyAlignment="1" applyProtection="1">
      <alignment horizontal="right" vertical="center" wrapText="1" indent="1"/>
      <protection locked="0"/>
    </xf>
    <xf numFmtId="0" fontId="1" fillId="0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2" fillId="0" borderId="0" xfId="0" applyNumberFormat="1" applyFont="1" applyFill="1" applyBorder="1" applyAlignment="1" applyProtection="1">
      <alignment horizontal="right" vertical="center" indent="1"/>
    </xf>
    <xf numFmtId="0" fontId="10" fillId="0" borderId="19" xfId="0" applyFont="1" applyBorder="1" applyAlignment="1" applyProtection="1">
      <alignment horizontal="center"/>
      <protection locked="0"/>
    </xf>
    <xf numFmtId="0" fontId="10" fillId="0" borderId="18" xfId="0" applyFont="1" applyBorder="1" applyAlignment="1" applyProtection="1">
      <alignment horizontal="center"/>
      <protection locked="0"/>
    </xf>
    <xf numFmtId="0" fontId="10" fillId="0" borderId="20" xfId="0" applyFont="1" applyBorder="1" applyAlignment="1" applyProtection="1">
      <alignment horizontal="center"/>
      <protection locked="0"/>
    </xf>
    <xf numFmtId="0" fontId="0" fillId="0" borderId="22" xfId="0" applyBorder="1" applyAlignment="1">
      <alignment horizontal="center" vertical="center"/>
    </xf>
    <xf numFmtId="0" fontId="0" fillId="8" borderId="19" xfId="0" applyFill="1" applyBorder="1" applyAlignment="1">
      <alignment horizontal="left" vertical="top" wrapText="1"/>
    </xf>
    <xf numFmtId="0" fontId="0" fillId="8" borderId="18" xfId="0" applyFill="1" applyBorder="1" applyAlignment="1">
      <alignment horizontal="left" vertical="top" wrapText="1"/>
    </xf>
    <xf numFmtId="0" fontId="0" fillId="8" borderId="20" xfId="0" applyFill="1" applyBorder="1" applyAlignment="1">
      <alignment horizontal="left" vertical="top" wrapText="1"/>
    </xf>
    <xf numFmtId="0" fontId="0" fillId="8" borderId="11" xfId="0" applyFill="1" applyBorder="1" applyAlignment="1">
      <alignment horizontal="left" vertical="top" wrapText="1"/>
    </xf>
    <xf numFmtId="0" fontId="0" fillId="8" borderId="9" xfId="0" applyFill="1" applyBorder="1" applyAlignment="1">
      <alignment horizontal="left" vertical="top" wrapText="1"/>
    </xf>
    <xf numFmtId="0" fontId="0" fillId="8" borderId="21" xfId="0" applyFill="1" applyBorder="1" applyAlignment="1">
      <alignment horizontal="left" vertical="top" wrapText="1"/>
    </xf>
    <xf numFmtId="0" fontId="5" fillId="0" borderId="5" xfId="0" applyFont="1" applyBorder="1" applyAlignment="1" applyProtection="1">
      <alignment horizontal="left"/>
      <protection locked="0"/>
    </xf>
    <xf numFmtId="0" fontId="5" fillId="0" borderId="13" xfId="0" applyFont="1" applyBorder="1" applyAlignment="1" applyProtection="1">
      <alignment horizontal="left"/>
      <protection locked="0"/>
    </xf>
    <xf numFmtId="0" fontId="2" fillId="7" borderId="0" xfId="0" applyFont="1" applyFill="1" applyBorder="1" applyAlignment="1">
      <alignment horizontal="left" vertical="center"/>
    </xf>
    <xf numFmtId="0" fontId="5" fillId="0" borderId="0" xfId="0" applyFont="1" applyBorder="1" applyAlignment="1" applyProtection="1">
      <alignment horizontal="left"/>
      <protection locked="0"/>
    </xf>
    <xf numFmtId="0" fontId="10" fillId="0" borderId="11" xfId="0" applyFont="1" applyBorder="1" applyAlignment="1" applyProtection="1">
      <alignment horizontal="center"/>
      <protection locked="0"/>
    </xf>
    <xf numFmtId="0" fontId="10" fillId="0" borderId="9" xfId="0" applyFont="1" applyBorder="1" applyAlignment="1" applyProtection="1">
      <alignment horizontal="center"/>
      <protection locked="0"/>
    </xf>
    <xf numFmtId="0" fontId="10" fillId="0" borderId="21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0" fillId="0" borderId="5" xfId="0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wrapText="1"/>
    </xf>
    <xf numFmtId="0" fontId="2" fillId="0" borderId="4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horizontal="left"/>
      <protection locked="0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15" xfId="0" applyFont="1" applyBorder="1" applyAlignment="1">
      <alignment horizontal="left" wrapText="1"/>
    </xf>
    <xf numFmtId="0" fontId="12" fillId="0" borderId="16" xfId="0" applyFont="1" applyBorder="1" applyAlignment="1">
      <alignment horizontal="left" wrapText="1"/>
    </xf>
  </cellXfs>
  <cellStyles count="4">
    <cellStyle name="Currency" xfId="1" builtinId="4"/>
    <cellStyle name="Date" xfId="3" xr:uid="{9DE97B6B-F327-4CAE-8099-BFABF68132B4}"/>
    <cellStyle name="Input" xfId="2" builtinId="20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1" indent="1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sz val="11"/>
        <color rgb="FF3F3F76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  <protection locked="1" hidden="0"/>
    </dxf>
    <dxf>
      <font>
        <sz val="11"/>
        <color rgb="FF3F3F76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  <protection locked="0" hidden="0"/>
    </dxf>
    <dxf>
      <font>
        <sz val="11"/>
        <color rgb="FF3F3F76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  <protection locked="0" hidden="0"/>
    </dxf>
    <dxf>
      <font>
        <sz val="11"/>
        <color rgb="FF3F3F76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  <protection locked="0" hidden="0"/>
    </dxf>
    <dxf>
      <font>
        <sz val="11"/>
        <color rgb="FF3F3F76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  <protection locked="0" hidden="0"/>
    </dxf>
    <dxf>
      <font>
        <sz val="11"/>
        <color rgb="FF3F3F76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  <protection locked="1" hidden="0"/>
    </dxf>
    <dxf>
      <font>
        <sz val="11"/>
        <color rgb="FF3F3F76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  <protection locked="0" hidden="0"/>
    </dxf>
    <dxf>
      <font>
        <sz val="11"/>
        <color rgb="FF3F3F76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  <protection locked="1" hidden="0"/>
    </dxf>
    <dxf>
      <fill>
        <patternFill patternType="none">
          <fgColor indexed="64"/>
          <bgColor auto="1"/>
        </patternFill>
      </fill>
      <border outline="0">
        <left style="thin">
          <color rgb="FF7F7F7F"/>
        </left>
      </border>
    </dxf>
    <dxf>
      <font>
        <sz val="11"/>
        <color rgb="FF3F3F76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rgb="FF7F7F7F"/>
        </right>
        <top/>
        <bottom/>
        <vertical/>
        <horizontal/>
      </border>
      <protection locked="0" hidden="0"/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rgb="FF7F7F7F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84C4000-8798-46BD-ABD5-D0F982AA4041}" name="Expenses" displayName="Expenses" ref="A15:M24" totalsRowCount="1" headerRowDxfId="27" dataDxfId="26">
  <autoFilter ref="A15:M23" xr:uid="{EBB1E035-DCC0-42D4-8AAB-1D75ACB96523}">
    <filterColumn colId="0" hiddenButton="1"/>
    <filterColumn colId="1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20D17726-195C-4982-A9B1-2BBC82BA8E3F}" name="Date" totalsRowLabel="Totals" dataDxfId="25" totalsRowDxfId="12" dataCellStyle="Date"/>
    <tableColumn id="2" xr3:uid="{FE5A9EF0-FCA7-4504-B2FB-263348603544}" name="Description/Purpose of Expense" dataDxfId="24" totalsRowDxfId="11"/>
    <tableColumn id="11" xr3:uid="{908A0047-560E-45D6-B07A-011690A8234E}" name="Vehicle Status" dataDxfId="23" totalsRowDxfId="10"/>
    <tableColumn id="5" xr3:uid="{5C239648-EFC7-4C39-A16D-98D784C77B9C}" name="Ground _x000a_Transport" totalsRowFunction="sum" dataDxfId="22" totalsRowDxfId="9" dataCellStyle="Currency"/>
    <tableColumn id="6" xr3:uid="{D04B2D22-7EAF-4392-9387-42B6F5DAF4BC}" name="Meals per diem" totalsRowFunction="sum" dataDxfId="21" totalsRowDxfId="8" dataCellStyle="Input"/>
    <tableColumn id="12" xr3:uid="{DFF6BD79-B4EB-48BA-9FC6-964E28D1B247}" name="Meals Cost" totalsRowFunction="sum" dataDxfId="20" totalsRowDxfId="7" dataCellStyle="Currency">
      <calculatedColumnFormula>IF(Expenses[[#This Row],[Meals per diem]]="Breakfast",16,IF(Expenses[[#This Row],[Meals per diem]]="Lunch",19,IF(Expenses[[#This Row],[Meals per diem]]="Dinner",28,IF(Expenses[[#This Row],[Meals per diem]]="Full day",16+19+28,IF(Expenses[[#This Row],[Meals per diem]]="Breakfast &amp; lunch", 16+19,IF(Expenses[[#This Row],[Meals per diem]]="Dinner &amp; breakfast",28+16,IF(Expenses[[#This Row],[Meals per diem]]="Lunch &amp; dinner",19+28,IF(Expenses[[#This Row],[Meals per diem]]="",))))))))</calculatedColumnFormula>
    </tableColumn>
    <tableColumn id="8" xr3:uid="{9B48214B-BFAC-4E06-90E7-099CD0414184}" name="Miles" totalsRowFunction="sum" dataDxfId="19" totalsRowDxfId="6" dataCellStyle="Currency"/>
    <tableColumn id="9" xr3:uid="{27F952A5-7E99-4B80-B0D8-0B9F728ED5CB}" name="Mileage " totalsRowFunction="sum" dataDxfId="18" totalsRowDxfId="5" dataCellStyle="Currency">
      <calculatedColumnFormula>Expenses[[#This Row],[Miles]]*0.7</calculatedColumnFormula>
    </tableColumn>
    <tableColumn id="10" xr3:uid="{F4F8E020-8CEE-4EC9-99F2-FBDE24C5C00E}" name="Misc" totalsRowFunction="sum" dataDxfId="17" totalsRowDxfId="4" dataCellStyle="Currency"/>
    <tableColumn id="3" xr3:uid="{8D513757-E4DB-495E-AA23-3F15EE46B01E}" name="Airfare/Rail" totalsRowFunction="sum" dataDxfId="16" totalsRowDxfId="3" dataCellStyle="Currency"/>
    <tableColumn id="4" xr3:uid="{B3F5650F-F6E4-495B-9143-5BC160951AED}" name="Lodging" totalsRowFunction="sum" dataDxfId="15" totalsRowDxfId="2" dataCellStyle="Currency"/>
    <tableColumn id="7" xr3:uid="{60CF3BF1-EE3C-45A1-B9C8-429EEF25C8C4}" name="Conferences" totalsRowFunction="sum" dataDxfId="14" totalsRowDxfId="1" dataCellStyle="Currency"/>
    <tableColumn id="13" xr3:uid="{414278DE-75EB-4D6C-97F0-8B24C06B76E6}" name="Total" totalsRowFunction="sum" dataDxfId="13" totalsRowDxfId="0" dataCellStyle="Currency">
      <calculatedColumnFormula>SUM(I16,H16,L16,F16,D16,K16,J16)</calculatedColumn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List of expense details such as Date, Description, Airfare, Lodging, Ground Transportation, Meals &amp; Tips, Conferences and Seminars, Miles, Mileage Reimbursement, Miscellaneous, Currency Exchange Rage, Expense Currency, and Total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CBD1F-5B40-4228-9317-F81D0B2746E2}">
  <sheetPr>
    <pageSetUpPr fitToPage="1"/>
  </sheetPr>
  <dimension ref="A1:M39"/>
  <sheetViews>
    <sheetView tabSelected="1" view="pageLayout" topLeftCell="A13" zoomScaleNormal="100" zoomScaleSheetLayoutView="70" workbookViewId="0">
      <selection activeCell="M22" sqref="M22"/>
    </sheetView>
  </sheetViews>
  <sheetFormatPr defaultRowHeight="19.899999999999999" customHeight="1" x14ac:dyDescent="0.2"/>
  <cols>
    <col min="1" max="1" width="9.85546875" customWidth="1"/>
    <col min="2" max="2" width="32.7109375" customWidth="1"/>
    <col min="3" max="3" width="9.5703125" customWidth="1"/>
    <col min="4" max="4" width="12.85546875" customWidth="1"/>
    <col min="5" max="5" width="10.7109375" customWidth="1"/>
    <col min="6" max="6" width="13.7109375" customWidth="1"/>
    <col min="7" max="7" width="11.42578125" customWidth="1"/>
    <col min="8" max="8" width="12.7109375" customWidth="1"/>
    <col min="9" max="9" width="11.28515625" customWidth="1"/>
    <col min="10" max="10" width="11.28515625" hidden="1" customWidth="1"/>
    <col min="11" max="12" width="11.7109375" hidden="1" customWidth="1"/>
    <col min="13" max="13" width="12.28515625" bestFit="1" customWidth="1"/>
  </cols>
  <sheetData>
    <row r="1" spans="1:13" ht="19.899999999999999" customHeight="1" x14ac:dyDescent="0.3">
      <c r="A1" s="40" t="s">
        <v>33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ht="19.899999999999999" customHeight="1" thickBot="1" x14ac:dyDescent="0.35">
      <c r="A2" s="54" t="s">
        <v>32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3" spans="1:13" ht="19.899999999999999" customHeight="1" x14ac:dyDescent="0.25">
      <c r="A3" s="53" t="s">
        <v>50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3" ht="19.899999999999999" customHeight="1" x14ac:dyDescent="0.25">
      <c r="A4" s="50" t="s">
        <v>51</v>
      </c>
      <c r="B4" s="50"/>
      <c r="C4" s="50"/>
      <c r="D4" s="50"/>
      <c r="E4" s="51" t="s">
        <v>49</v>
      </c>
      <c r="F4" s="50"/>
      <c r="G4" s="50"/>
      <c r="H4" s="50"/>
      <c r="I4" s="50"/>
      <c r="J4" s="50"/>
      <c r="K4" s="50"/>
      <c r="L4" s="50"/>
      <c r="M4" s="50"/>
    </row>
    <row r="5" spans="1:13" ht="19.899999999999999" customHeight="1" x14ac:dyDescent="0.25">
      <c r="A5" s="50" t="s">
        <v>46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</row>
    <row r="6" spans="1:13" ht="19.899999999999999" customHeight="1" x14ac:dyDescent="0.25">
      <c r="A6" s="69" t="s">
        <v>47</v>
      </c>
      <c r="B6" s="69"/>
      <c r="C6" s="69"/>
      <c r="D6" s="69"/>
      <c r="E6" s="51" t="s">
        <v>48</v>
      </c>
      <c r="F6" s="50"/>
      <c r="G6" s="50"/>
      <c r="H6" s="50"/>
      <c r="I6" s="50"/>
      <c r="J6" s="50"/>
      <c r="K6" s="50"/>
      <c r="L6" s="50"/>
      <c r="M6" s="50"/>
    </row>
    <row r="7" spans="1:13" ht="19.899999999999999" customHeight="1" thickBot="1" x14ac:dyDescent="0.25">
      <c r="A7" s="43" t="s">
        <v>38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</row>
    <row r="8" spans="1:13" ht="19.899999999999999" customHeight="1" thickBot="1" x14ac:dyDescent="0.3">
      <c r="A8" s="31" t="s">
        <v>40</v>
      </c>
      <c r="B8" s="32"/>
      <c r="C8" s="32"/>
      <c r="D8" s="32"/>
      <c r="E8" s="32"/>
      <c r="F8" s="33"/>
      <c r="G8" s="32"/>
      <c r="H8" s="34"/>
      <c r="I8" s="19"/>
      <c r="M8" s="19"/>
    </row>
    <row r="9" spans="1:13" ht="19.899999999999999" customHeight="1" thickBot="1" x14ac:dyDescent="0.3">
      <c r="A9" s="70" t="s">
        <v>31</v>
      </c>
      <c r="B9" s="71"/>
      <c r="C9" s="71"/>
      <c r="D9" s="71"/>
      <c r="E9" s="71"/>
      <c r="F9" s="28"/>
      <c r="G9" s="52" t="s">
        <v>30</v>
      </c>
      <c r="H9" s="52"/>
      <c r="I9" s="52"/>
      <c r="J9" s="52"/>
      <c r="K9" s="52"/>
      <c r="L9" s="52"/>
      <c r="M9" s="52"/>
    </row>
    <row r="10" spans="1:13" ht="19.899999999999999" customHeight="1" x14ac:dyDescent="0.2">
      <c r="A10" s="57" t="s">
        <v>43</v>
      </c>
      <c r="B10" s="57"/>
      <c r="C10" s="57"/>
      <c r="D10" s="57"/>
      <c r="E10" s="57"/>
      <c r="F10" s="58"/>
      <c r="G10" s="57"/>
      <c r="H10" s="57"/>
      <c r="I10" s="57"/>
      <c r="J10" s="57"/>
      <c r="K10" s="57"/>
      <c r="L10" s="57"/>
      <c r="M10" s="57"/>
    </row>
    <row r="11" spans="1:13" ht="19.899999999999999" customHeight="1" thickBot="1" x14ac:dyDescent="0.25">
      <c r="A11" s="59" t="s">
        <v>44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</row>
    <row r="12" spans="1:13" ht="63.75" customHeight="1" x14ac:dyDescent="0.2">
      <c r="A12" s="44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6"/>
    </row>
    <row r="13" spans="1:13" ht="30" customHeight="1" thickBot="1" x14ac:dyDescent="0.25">
      <c r="A13" s="47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9"/>
    </row>
    <row r="14" spans="1:13" ht="101.25" customHeight="1" x14ac:dyDescent="0.2">
      <c r="A14" s="24" t="s">
        <v>29</v>
      </c>
      <c r="B14" s="72" t="s">
        <v>45</v>
      </c>
      <c r="C14" s="73"/>
      <c r="D14" s="25" t="s">
        <v>28</v>
      </c>
      <c r="E14" s="25" t="s">
        <v>27</v>
      </c>
      <c r="F14" s="25" t="s">
        <v>41</v>
      </c>
      <c r="G14" s="25" t="s">
        <v>35</v>
      </c>
      <c r="H14" s="25" t="s">
        <v>26</v>
      </c>
      <c r="I14" s="25" t="s">
        <v>25</v>
      </c>
      <c r="J14" s="26" t="s">
        <v>24</v>
      </c>
      <c r="K14" s="26" t="s">
        <v>23</v>
      </c>
      <c r="L14" s="26" t="s">
        <v>22</v>
      </c>
      <c r="M14" s="27"/>
    </row>
    <row r="15" spans="1:13" s="18" customFormat="1" ht="32.25" thickBot="1" x14ac:dyDescent="0.25">
      <c r="A15" s="35" t="s">
        <v>21</v>
      </c>
      <c r="B15" s="35" t="s">
        <v>39</v>
      </c>
      <c r="C15" s="35" t="s">
        <v>36</v>
      </c>
      <c r="D15" s="35" t="s">
        <v>37</v>
      </c>
      <c r="E15" s="35" t="s">
        <v>20</v>
      </c>
      <c r="F15" s="35" t="s">
        <v>19</v>
      </c>
      <c r="G15" s="35" t="s">
        <v>18</v>
      </c>
      <c r="H15" s="35" t="s">
        <v>17</v>
      </c>
      <c r="I15" s="35" t="s">
        <v>16</v>
      </c>
      <c r="J15" s="36" t="s">
        <v>15</v>
      </c>
      <c r="K15" s="36" t="s">
        <v>14</v>
      </c>
      <c r="L15" s="36" t="s">
        <v>13</v>
      </c>
      <c r="M15" s="35" t="s">
        <v>12</v>
      </c>
    </row>
    <row r="16" spans="1:13" s="10" customFormat="1" ht="16.5" thickTop="1" x14ac:dyDescent="0.2">
      <c r="A16" s="14"/>
      <c r="B16" s="17"/>
      <c r="C16" s="23"/>
      <c r="D16" s="20"/>
      <c r="E16" s="16"/>
      <c r="F16" s="15">
        <f>IF(Expenses[[#This Row],[Meals per diem]]="Breakfast",16,IF(Expenses[[#This Row],[Meals per diem]]="Lunch",19,IF(Expenses[[#This Row],[Meals per diem]]="Dinner",28,IF(Expenses[[#This Row],[Meals per diem]]="Full day",16+19+28,IF(Expenses[[#This Row],[Meals per diem]]="Breakfast &amp; lunch", 16+19,IF(Expenses[[#This Row],[Meals per diem]]="Dinner &amp; breakfast",28+16,IF(Expenses[[#This Row],[Meals per diem]]="Lunch &amp; dinner",19+28,IF(Expenses[[#This Row],[Meals per diem]]="",))))))))</f>
        <v>0</v>
      </c>
      <c r="G16" s="37"/>
      <c r="H16" s="15">
        <f>Expenses[[#This Row],[Miles]]*0.7</f>
        <v>0</v>
      </c>
      <c r="I16" s="20"/>
      <c r="J16" s="20"/>
      <c r="K16" s="20"/>
      <c r="L16" s="20"/>
      <c r="M16" s="15">
        <f t="shared" ref="M16:M23" si="0">SUM(I16,H16,L16,F16,D16,K16,J16)</f>
        <v>0</v>
      </c>
    </row>
    <row r="17" spans="1:13" s="10" customFormat="1" ht="15.75" x14ac:dyDescent="0.2">
      <c r="A17" s="14"/>
      <c r="B17" s="13"/>
      <c r="C17" s="23"/>
      <c r="D17" s="20"/>
      <c r="E17" s="16"/>
      <c r="F17" s="15">
        <f>IF(Expenses[[#This Row],[Meals per diem]]="Breakfast",16,IF(Expenses[[#This Row],[Meals per diem]]="Lunch",19,IF(Expenses[[#This Row],[Meals per diem]]="Dinner",28,IF(Expenses[[#This Row],[Meals per diem]]="Full day",16+19+28,IF(Expenses[[#This Row],[Meals per diem]]="Breakfast &amp; lunch", 16+19,IF(Expenses[[#This Row],[Meals per diem]]="Dinner &amp; breakfast",28+16,IF(Expenses[[#This Row],[Meals per diem]]="Lunch &amp; dinner",19+28,IF(Expenses[[#This Row],[Meals per diem]]="",))))))))</f>
        <v>0</v>
      </c>
      <c r="G17" s="37"/>
      <c r="H17" s="15">
        <f>Expenses[[#This Row],[Miles]]*0.7</f>
        <v>0</v>
      </c>
      <c r="I17" s="20"/>
      <c r="J17" s="20"/>
      <c r="K17" s="20"/>
      <c r="L17" s="20"/>
      <c r="M17" s="15">
        <f t="shared" si="0"/>
        <v>0</v>
      </c>
    </row>
    <row r="18" spans="1:13" s="10" customFormat="1" ht="15.75" x14ac:dyDescent="0.2">
      <c r="A18" s="14"/>
      <c r="B18" s="13"/>
      <c r="C18" s="23"/>
      <c r="D18" s="20"/>
      <c r="E18" s="16"/>
      <c r="F18" s="15">
        <f>IF(Expenses[[#This Row],[Meals per diem]]="Breakfast",16,IF(Expenses[[#This Row],[Meals per diem]]="Lunch",19,IF(Expenses[[#This Row],[Meals per diem]]="Dinner",28,IF(Expenses[[#This Row],[Meals per diem]]="Full day",16+19+28,IF(Expenses[[#This Row],[Meals per diem]]="Breakfast &amp; lunch", 16+19,IF(Expenses[[#This Row],[Meals per diem]]="Dinner &amp; breakfast",28+16,IF(Expenses[[#This Row],[Meals per diem]]="Lunch &amp; dinner",19+28,IF(Expenses[[#This Row],[Meals per diem]]="",))))))))</f>
        <v>0</v>
      </c>
      <c r="G18" s="37"/>
      <c r="H18" s="15">
        <f>Expenses[[#This Row],[Miles]]*0.7</f>
        <v>0</v>
      </c>
      <c r="I18" s="20"/>
      <c r="J18" s="20"/>
      <c r="K18" s="20"/>
      <c r="L18" s="20"/>
      <c r="M18" s="15">
        <f t="shared" si="0"/>
        <v>0</v>
      </c>
    </row>
    <row r="19" spans="1:13" s="10" customFormat="1" ht="15.75" x14ac:dyDescent="0.2">
      <c r="A19" s="14"/>
      <c r="B19" s="13"/>
      <c r="C19" s="23"/>
      <c r="D19" s="20"/>
      <c r="E19" s="16"/>
      <c r="F19" s="15">
        <f>IF(Expenses[[#This Row],[Meals per diem]]="Breakfast",16,IF(Expenses[[#This Row],[Meals per diem]]="Lunch",19,IF(Expenses[[#This Row],[Meals per diem]]="Dinner",28,IF(Expenses[[#This Row],[Meals per diem]]="Full day",16+19+28,IF(Expenses[[#This Row],[Meals per diem]]="Breakfast &amp; lunch", 16+19,IF(Expenses[[#This Row],[Meals per diem]]="Dinner &amp; breakfast",28+16,IF(Expenses[[#This Row],[Meals per diem]]="Lunch &amp; dinner",19+28,IF(Expenses[[#This Row],[Meals per diem]]="",))))))))</f>
        <v>0</v>
      </c>
      <c r="G19" s="37"/>
      <c r="H19" s="15">
        <f>Expenses[[#This Row],[Miles]]*0.7</f>
        <v>0</v>
      </c>
      <c r="I19" s="20"/>
      <c r="J19" s="20"/>
      <c r="K19" s="20"/>
      <c r="L19" s="20"/>
      <c r="M19" s="15">
        <f t="shared" si="0"/>
        <v>0</v>
      </c>
    </row>
    <row r="20" spans="1:13" s="10" customFormat="1" ht="15.75" x14ac:dyDescent="0.2">
      <c r="A20" s="14"/>
      <c r="B20" s="13"/>
      <c r="C20" s="23"/>
      <c r="D20" s="20"/>
      <c r="E20" s="16"/>
      <c r="F20" s="15">
        <f>IF(Expenses[[#This Row],[Meals per diem]]="Breakfast",16,IF(Expenses[[#This Row],[Meals per diem]]="Lunch",19,IF(Expenses[[#This Row],[Meals per diem]]="Dinner",28,IF(Expenses[[#This Row],[Meals per diem]]="Full day",16+19+28,IF(Expenses[[#This Row],[Meals per diem]]="Breakfast &amp; lunch", 16+19,IF(Expenses[[#This Row],[Meals per diem]]="Dinner &amp; breakfast",28+16,IF(Expenses[[#This Row],[Meals per diem]]="Lunch &amp; dinner",19+28,IF(Expenses[[#This Row],[Meals per diem]]="",))))))))</f>
        <v>0</v>
      </c>
      <c r="G20" s="37"/>
      <c r="H20" s="15">
        <f>Expenses[[#This Row],[Miles]]*0.7</f>
        <v>0</v>
      </c>
      <c r="I20" s="20"/>
      <c r="J20" s="20"/>
      <c r="K20" s="20"/>
      <c r="L20" s="20"/>
      <c r="M20" s="15">
        <f t="shared" si="0"/>
        <v>0</v>
      </c>
    </row>
    <row r="21" spans="1:13" s="10" customFormat="1" ht="15.75" x14ac:dyDescent="0.2">
      <c r="A21" s="14"/>
      <c r="B21" s="13"/>
      <c r="C21" s="23"/>
      <c r="D21" s="20"/>
      <c r="E21" s="16"/>
      <c r="F21" s="15">
        <f>IF(Expenses[[#This Row],[Meals per diem]]="Breakfast",16,IF(Expenses[[#This Row],[Meals per diem]]="Lunch",19,IF(Expenses[[#This Row],[Meals per diem]]="Dinner",28,IF(Expenses[[#This Row],[Meals per diem]]="Full day",16+19+28,IF(Expenses[[#This Row],[Meals per diem]]="Breakfast &amp; lunch", 16+19,IF(Expenses[[#This Row],[Meals per diem]]="Dinner &amp; breakfast",28+16,IF(Expenses[[#This Row],[Meals per diem]]="Lunch &amp; dinner",19+28,IF(Expenses[[#This Row],[Meals per diem]]="",))))))))</f>
        <v>0</v>
      </c>
      <c r="G21" s="37"/>
      <c r="H21" s="15">
        <f>Expenses[[#This Row],[Miles]]*0.7</f>
        <v>0</v>
      </c>
      <c r="I21" s="20"/>
      <c r="J21" s="20"/>
      <c r="K21" s="20"/>
      <c r="L21" s="20"/>
      <c r="M21" s="15">
        <f t="shared" si="0"/>
        <v>0</v>
      </c>
    </row>
    <row r="22" spans="1:13" s="10" customFormat="1" ht="15.75" x14ac:dyDescent="0.2">
      <c r="A22" s="14"/>
      <c r="B22" s="13"/>
      <c r="C22" s="23"/>
      <c r="D22" s="20"/>
      <c r="E22" s="16"/>
      <c r="F22" s="15">
        <f>IF(Expenses[[#This Row],[Meals per diem]]="Breakfast",16,IF(Expenses[[#This Row],[Meals per diem]]="Lunch",19,IF(Expenses[[#This Row],[Meals per diem]]="Dinner",28,IF(Expenses[[#This Row],[Meals per diem]]="Full day",16+19+28,IF(Expenses[[#This Row],[Meals per diem]]="Breakfast &amp; lunch", 16+19,IF(Expenses[[#This Row],[Meals per diem]]="Dinner &amp; breakfast",28+16,IF(Expenses[[#This Row],[Meals per diem]]="Lunch &amp; dinner",19+28,IF(Expenses[[#This Row],[Meals per diem]]="",))))))))</f>
        <v>0</v>
      </c>
      <c r="G22" s="37"/>
      <c r="H22" s="15">
        <f>Expenses[[#This Row],[Miles]]*0.7</f>
        <v>0</v>
      </c>
      <c r="I22" s="20"/>
      <c r="J22" s="20"/>
      <c r="K22" s="20"/>
      <c r="L22" s="20"/>
      <c r="M22" s="15">
        <f t="shared" si="0"/>
        <v>0</v>
      </c>
    </row>
    <row r="23" spans="1:13" s="10" customFormat="1" ht="16.5" thickBot="1" x14ac:dyDescent="0.25">
      <c r="A23" s="14"/>
      <c r="B23" s="13"/>
      <c r="C23" s="23"/>
      <c r="D23" s="21"/>
      <c r="E23" s="12"/>
      <c r="F23" s="11">
        <f>IF(Expenses[[#This Row],[Meals per diem]]="Breakfast",16,IF(Expenses[[#This Row],[Meals per diem]]="Lunch",19,IF(Expenses[[#This Row],[Meals per diem]]="Dinner",28,IF(Expenses[[#This Row],[Meals per diem]]="Full day",16+19+28,IF(Expenses[[#This Row],[Meals per diem]]="Breakfast &amp; lunch", 16+19,IF(Expenses[[#This Row],[Meals per diem]]="Dinner &amp; breakfast",28+16,IF(Expenses[[#This Row],[Meals per diem]]="Lunch &amp; dinner",19+28,IF(Expenses[[#This Row],[Meals per diem]]="",))))))))</f>
        <v>0</v>
      </c>
      <c r="G23" s="38"/>
      <c r="H23" s="11">
        <f>Expenses[[#This Row],[Miles]]*0.7</f>
        <v>0</v>
      </c>
      <c r="I23" s="21"/>
      <c r="J23" s="21"/>
      <c r="K23" s="21"/>
      <c r="L23" s="21"/>
      <c r="M23" s="11">
        <f t="shared" si="0"/>
        <v>0</v>
      </c>
    </row>
    <row r="24" spans="1:13" ht="19.899999999999999" customHeight="1" thickTop="1" x14ac:dyDescent="0.2">
      <c r="A24" s="9" t="s">
        <v>42</v>
      </c>
      <c r="B24" s="8"/>
      <c r="C24" s="8"/>
      <c r="D24" s="7">
        <f>SUBTOTAL(109,Expenses[Ground 
Transport])</f>
        <v>0</v>
      </c>
      <c r="E24" s="6">
        <f>SUBTOTAL(109,Expenses[Meals per diem])</f>
        <v>0</v>
      </c>
      <c r="F24" s="6">
        <f>SUBTOTAL(109,Expenses[Meals Cost])</f>
        <v>0</v>
      </c>
      <c r="G24" s="39">
        <f>SUBTOTAL(109,Expenses[Miles])</f>
        <v>0</v>
      </c>
      <c r="H24" s="6">
        <f>SUBTOTAL(109,Expenses[[Mileage ]])</f>
        <v>0</v>
      </c>
      <c r="I24" s="6">
        <f>SUBTOTAL(109,Expenses[Misc])</f>
        <v>0</v>
      </c>
      <c r="J24" s="6">
        <f>SUBTOTAL(109,Expenses[Airfare/Rail])</f>
        <v>0</v>
      </c>
      <c r="K24" s="6">
        <f>SUBTOTAL(109,Expenses[Lodging])</f>
        <v>0</v>
      </c>
      <c r="L24" s="6">
        <f>SUBTOTAL(109,Expenses[Conferences])</f>
        <v>0</v>
      </c>
      <c r="M24" s="6">
        <f>SUBTOTAL(109,Expenses[Total])</f>
        <v>0</v>
      </c>
    </row>
    <row r="26" spans="1:13" ht="19.899999999999999" customHeight="1" x14ac:dyDescent="0.2">
      <c r="A26" s="61" t="s">
        <v>11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</row>
    <row r="28" spans="1:13" ht="19.899999999999999" customHeight="1" x14ac:dyDescent="0.2">
      <c r="B28" s="22" t="s">
        <v>10</v>
      </c>
      <c r="C28" s="67"/>
      <c r="D28" s="67"/>
      <c r="E28" s="67"/>
      <c r="F28" s="62" t="s">
        <v>34</v>
      </c>
      <c r="G28" s="62"/>
      <c r="H28" s="29"/>
      <c r="I28" s="68"/>
      <c r="J28" s="68"/>
      <c r="K28" s="68"/>
      <c r="L28" s="68"/>
      <c r="M28" s="68"/>
    </row>
    <row r="29" spans="1:13" ht="19.899999999999999" customHeight="1" x14ac:dyDescent="0.2">
      <c r="B29" s="30" t="s">
        <v>21</v>
      </c>
      <c r="C29" s="60"/>
      <c r="D29" s="60"/>
      <c r="E29" s="60"/>
      <c r="F29" s="66" t="s">
        <v>21</v>
      </c>
      <c r="G29" s="66"/>
      <c r="H29" s="60"/>
      <c r="I29" s="60"/>
      <c r="J29" s="60"/>
      <c r="K29" s="60"/>
      <c r="L29" s="60"/>
      <c r="M29" s="60"/>
    </row>
    <row r="30" spans="1:13" ht="19.899999999999999" customHeight="1" x14ac:dyDescent="0.2">
      <c r="B30" s="3" t="s">
        <v>9</v>
      </c>
      <c r="C30" s="67"/>
      <c r="D30" s="67"/>
      <c r="E30" s="67"/>
      <c r="F30" s="62" t="s">
        <v>8</v>
      </c>
      <c r="G30" s="62"/>
      <c r="H30" s="29"/>
      <c r="I30" s="67"/>
      <c r="J30" s="67"/>
      <c r="K30" s="67"/>
      <c r="L30" s="67"/>
      <c r="M30" s="67"/>
    </row>
    <row r="31" spans="1:13" ht="19.899999999999999" customHeight="1" x14ac:dyDescent="0.2">
      <c r="B31" s="30" t="s">
        <v>21</v>
      </c>
      <c r="C31" s="60"/>
      <c r="D31" s="60"/>
      <c r="E31" s="60"/>
      <c r="F31" s="66" t="s">
        <v>21</v>
      </c>
      <c r="G31" s="66"/>
      <c r="H31" s="60"/>
      <c r="I31" s="60"/>
      <c r="J31" s="60"/>
      <c r="K31" s="60"/>
      <c r="L31" s="60"/>
      <c r="M31" s="60"/>
    </row>
    <row r="33" spans="1:13" ht="19.899999999999999" customHeight="1" x14ac:dyDescent="0.2">
      <c r="A33" s="61" t="s">
        <v>7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</row>
    <row r="35" spans="1:13" ht="25.15" customHeight="1" x14ac:dyDescent="0.2">
      <c r="B35" s="65" t="s">
        <v>6</v>
      </c>
      <c r="C35" s="65"/>
      <c r="D35" s="65"/>
      <c r="E35" s="65"/>
      <c r="G35" s="62" t="s">
        <v>5</v>
      </c>
      <c r="H35" s="62"/>
      <c r="I35" s="5">
        <f>Expenses[[#Totals],[Total]]</f>
        <v>0</v>
      </c>
    </row>
    <row r="36" spans="1:13" ht="26.45" customHeight="1" x14ac:dyDescent="0.2">
      <c r="B36" s="65" t="s">
        <v>4</v>
      </c>
      <c r="C36" s="65"/>
      <c r="D36" s="65"/>
      <c r="E36" s="65"/>
      <c r="G36" s="63" t="s">
        <v>3</v>
      </c>
      <c r="H36" s="63"/>
      <c r="I36" s="4">
        <f>F9</f>
        <v>0</v>
      </c>
    </row>
    <row r="37" spans="1:13" ht="25.15" customHeight="1" x14ac:dyDescent="0.2">
      <c r="B37" s="65" t="s">
        <v>2</v>
      </c>
      <c r="C37" s="65"/>
      <c r="D37" s="65"/>
      <c r="E37" s="65"/>
      <c r="G37" s="62" t="s">
        <v>1</v>
      </c>
      <c r="H37" s="62"/>
      <c r="I37" s="2">
        <f>I35-I36</f>
        <v>0</v>
      </c>
      <c r="J37" s="64" t="s">
        <v>0</v>
      </c>
      <c r="K37" s="64"/>
      <c r="L37" s="64"/>
    </row>
    <row r="39" spans="1:13" ht="19.899999999999999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</sheetData>
  <mergeCells count="36">
    <mergeCell ref="A26:M26"/>
    <mergeCell ref="I30:M30"/>
    <mergeCell ref="I28:M28"/>
    <mergeCell ref="A6:D6"/>
    <mergeCell ref="A9:E9"/>
    <mergeCell ref="C29:E29"/>
    <mergeCell ref="H29:M29"/>
    <mergeCell ref="F28:G28"/>
    <mergeCell ref="F30:G30"/>
    <mergeCell ref="F29:G29"/>
    <mergeCell ref="C28:E28"/>
    <mergeCell ref="C30:E30"/>
    <mergeCell ref="B14:C14"/>
    <mergeCell ref="H31:M31"/>
    <mergeCell ref="A33:M33"/>
    <mergeCell ref="G35:H35"/>
    <mergeCell ref="G36:H36"/>
    <mergeCell ref="G37:H37"/>
    <mergeCell ref="J37:L37"/>
    <mergeCell ref="B35:E35"/>
    <mergeCell ref="B36:E36"/>
    <mergeCell ref="B37:E37"/>
    <mergeCell ref="F31:G31"/>
    <mergeCell ref="C31:E31"/>
    <mergeCell ref="A1:M1"/>
    <mergeCell ref="A7:M7"/>
    <mergeCell ref="A12:M13"/>
    <mergeCell ref="A4:D4"/>
    <mergeCell ref="E4:M4"/>
    <mergeCell ref="G9:M9"/>
    <mergeCell ref="E6:M6"/>
    <mergeCell ref="A5:M5"/>
    <mergeCell ref="A3:M3"/>
    <mergeCell ref="A2:M2"/>
    <mergeCell ref="A10:M10"/>
    <mergeCell ref="A11:M11"/>
  </mergeCells>
  <dataValidations count="4">
    <dataValidation type="list" allowBlank="1" showInputMessage="1" showErrorMessage="1" sqref="E16:E23" xr:uid="{E090397A-0675-4B02-8C54-605B7BC4399B}">
      <formula1>"Breakfast, Lunch, Dinner, Full day, Breakfast &amp; lunch, Lunch &amp; dinner, Dinner &amp; breakfast"</formula1>
    </dataValidation>
    <dataValidation type="date" operator="greaterThan" allowBlank="1" showInputMessage="1" showErrorMessage="1" sqref="A16:A23" xr:uid="{C10F85B6-D53A-4BB7-BFFD-AADCAA790C28}">
      <formula1>37622</formula1>
    </dataValidation>
    <dataValidation allowBlank="1" showInputMessage="1" showErrorMessage="1" errorTitle="ALERT" error="This cell is automatically populated and should not be overwitten. Overwriting this cell would break calculations in this worksheet." sqref="M16:M23" xr:uid="{52C58262-BCE1-45DC-A0AB-B9E352CCCFF9}"/>
    <dataValidation type="list" allowBlank="1" showInputMessage="1" showErrorMessage="1" sqref="C16:C23" xr:uid="{3A498951-F141-4E79-AFE6-8F33498AA80F}">
      <formula1>"U, A, F"</formula1>
    </dataValidation>
  </dataValidations>
  <pageMargins left="0.25" right="0.25" top="0.75" bottom="0.75" header="0.3" footer="0.3"/>
  <pageSetup scale="75" orientation="portrait" r:id="rId1"/>
  <headerFooter alignWithMargins="0">
    <oddHeader xml:space="preserve">&amp;LSubsistence rates for lodging and meals follow NCDHHS
use of GSA state standard per diems for federal FY 2025.&amp;CThe rates listed on this sheet 
have been updated on 01/06/2025.
</oddHeader>
    <oddFooter>&amp;LSubsistence rates (NCDHHS/GSA):
&amp;CMileage - $.70
Lodging - $110
Breakfast - $16
Lunch - $19
Dinner - $28&amp;REmployees must use company cars unless 
one of theseexceptions is approved: 
U-unavailable, A-inaccesible, F-infeasible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Revised Expense Report</vt:lpstr>
      <vt:lpstr>'Revised Expense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Ramos</dc:creator>
  <cp:lastModifiedBy>Anthony Ramos</cp:lastModifiedBy>
  <cp:lastPrinted>2022-10-12T18:06:52Z</cp:lastPrinted>
  <dcterms:created xsi:type="dcterms:W3CDTF">2022-06-27T19:28:11Z</dcterms:created>
  <dcterms:modified xsi:type="dcterms:W3CDTF">2025-01-06T15:42:37Z</dcterms:modified>
</cp:coreProperties>
</file>